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worthenwithshelvepc-my.sharepoint.com/personal/clerk_worthenwithshelvepc_org_uk/Documents/Documents/Dropbox/WSPC/Accounts/"/>
    </mc:Choice>
  </mc:AlternateContent>
  <xr:revisionPtr revIDLastSave="10" documentId="11_F25DC773A252ABDACC104895C19E7EF25ADE58E7" xr6:coauthVersionLast="47" xr6:coauthVersionMax="47" xr10:uidLastSave="{991D6D47-BCA2-4A4F-B87C-630A7DB0B7A1}"/>
  <bookViews>
    <workbookView xWindow="-108" yWindow="-108" windowWidth="23256" windowHeight="12456" xr2:uid="{00000000-000D-0000-FFFF-FFFF00000000}"/>
  </bookViews>
  <sheets>
    <sheet name="Accts May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O46" i="1"/>
  <c r="N46" i="1"/>
  <c r="M46" i="1"/>
  <c r="L46" i="1"/>
  <c r="K46" i="1"/>
  <c r="Q47" i="1" s="1"/>
  <c r="J53" i="1" s="1"/>
  <c r="F46" i="1"/>
  <c r="E46" i="1"/>
  <c r="D46" i="1"/>
  <c r="C46" i="1"/>
  <c r="G47" i="1" s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G9" i="1"/>
  <c r="P8" i="1"/>
  <c r="G8" i="1"/>
  <c r="P7" i="1"/>
  <c r="G7" i="1"/>
  <c r="P6" i="1"/>
  <c r="G6" i="1"/>
  <c r="P5" i="1"/>
  <c r="P46" i="1" s="1"/>
  <c r="G5" i="1"/>
  <c r="G46" i="1" s="1"/>
  <c r="J52" i="1" l="1"/>
  <c r="J54" i="1"/>
  <c r="Q5" i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C53" i="1" s="1"/>
  <c r="C54" i="1" s="1"/>
</calcChain>
</file>

<file path=xl/sharedStrings.xml><?xml version="1.0" encoding="utf-8"?>
<sst xmlns="http://schemas.openxmlformats.org/spreadsheetml/2006/main" count="165" uniqueCount="85">
  <si>
    <t>WORTHEN WITH SHELVE PARISH COUNCIL</t>
  </si>
  <si>
    <t>RECEIPTS AND PAYMENT SUMMARY FOR YEAR ENDING 31.03.27</t>
  </si>
  <si>
    <t>INCOME  £</t>
  </si>
  <si>
    <t>EXPENDITURE £</t>
  </si>
  <si>
    <t>BBF</t>
  </si>
  <si>
    <t>Date</t>
  </si>
  <si>
    <t>Details</t>
  </si>
  <si>
    <t>Precept/neigh fund</t>
  </si>
  <si>
    <t>VAT</t>
  </si>
  <si>
    <t>Misc.</t>
  </si>
  <si>
    <t>Interest</t>
  </si>
  <si>
    <t>£ Total</t>
  </si>
  <si>
    <t>Cheque No</t>
  </si>
  <si>
    <t>Details &amp; Category</t>
  </si>
  <si>
    <t>Salary</t>
  </si>
  <si>
    <t>Admin</t>
  </si>
  <si>
    <t>Sect 137</t>
  </si>
  <si>
    <t>Other</t>
  </si>
  <si>
    <t xml:space="preserve"> £ Total </t>
  </si>
  <si>
    <t>23.04.26</t>
  </si>
  <si>
    <t>Shropshire Council</t>
  </si>
  <si>
    <t>20.04.26</t>
  </si>
  <si>
    <t>SO</t>
  </si>
  <si>
    <t>S J Smith Salary April</t>
  </si>
  <si>
    <t>30.04.26</t>
  </si>
  <si>
    <t>Shropshire Council CIL</t>
  </si>
  <si>
    <t>DD</t>
  </si>
  <si>
    <t>information solutions</t>
  </si>
  <si>
    <t>09.04.26</t>
  </si>
  <si>
    <t>Bullen 38</t>
  </si>
  <si>
    <t>O2</t>
  </si>
  <si>
    <t>04.04.26</t>
  </si>
  <si>
    <t>CCLA</t>
  </si>
  <si>
    <t>British Gas</t>
  </si>
  <si>
    <t>04.05.26</t>
  </si>
  <si>
    <t>CHR</t>
  </si>
  <si>
    <t>Lloyds Bank charge</t>
  </si>
  <si>
    <t>Water Plus SPT</t>
  </si>
  <si>
    <t>Nest Pension</t>
  </si>
  <si>
    <t>B Smith SPT</t>
  </si>
  <si>
    <t>28.04.26</t>
  </si>
  <si>
    <t>SALC Membership</t>
  </si>
  <si>
    <t>Zurich Insurance</t>
  </si>
  <si>
    <t>01.05.26</t>
  </si>
  <si>
    <t>20.05.26</t>
  </si>
  <si>
    <t>S J Smith reimbursements</t>
  </si>
  <si>
    <t>TOTAL</t>
  </si>
  <si>
    <t>INCOME TOTAL</t>
  </si>
  <si>
    <t>EXPENSE TOTAL</t>
  </si>
  <si>
    <t>df</t>
  </si>
  <si>
    <t>01.04.25</t>
  </si>
  <si>
    <t>Reserve</t>
  </si>
  <si>
    <t xml:space="preserve"> Cash Account </t>
  </si>
  <si>
    <t xml:space="preserve">  </t>
  </si>
  <si>
    <t>Parish Reserve</t>
  </si>
  <si>
    <t>Income</t>
  </si>
  <si>
    <t>Cash Account</t>
  </si>
  <si>
    <t>Expenditure</t>
  </si>
  <si>
    <t>Nest</t>
  </si>
  <si>
    <t>Total Balance</t>
  </si>
  <si>
    <t>Check Balance</t>
  </si>
  <si>
    <t>Info Sol</t>
  </si>
  <si>
    <t>SC</t>
  </si>
  <si>
    <t>02.06.26</t>
  </si>
  <si>
    <t>24.06.26</t>
  </si>
  <si>
    <t>Bayliss 2B</t>
  </si>
  <si>
    <t>12.05.26</t>
  </si>
  <si>
    <t>S J Smith Salary May</t>
  </si>
  <si>
    <t>31.05.26</t>
  </si>
  <si>
    <t>10.05.26</t>
  </si>
  <si>
    <t>S J Smith Salary June</t>
  </si>
  <si>
    <t>HMRC</t>
  </si>
  <si>
    <t>Shropshire Council Electric</t>
  </si>
  <si>
    <t>Smiths of Derby Church Clock</t>
  </si>
  <si>
    <t>Pontesbury P3 Group</t>
  </si>
  <si>
    <t>Snailbeach Newsletter Grant</t>
  </si>
  <si>
    <t>Worthen Newsletter Grant</t>
  </si>
  <si>
    <t>Hope Newsletter Grant</t>
  </si>
  <si>
    <t>Severn Hospice Grant</t>
  </si>
  <si>
    <t>Hope House Grant</t>
  </si>
  <si>
    <t>WM Air Ambulance Grant</t>
  </si>
  <si>
    <t>09/11/22 840.10   This Parish Council has adopted the General Power of Competence.</t>
  </si>
  <si>
    <t>Deposit of £510.16 Worthen Local History Group Funds to be held on account.</t>
  </si>
  <si>
    <t>18.05.26</t>
  </si>
  <si>
    <t>This Council adopted the general Power of Competance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</si>
</sst>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ahoma"/>
      <family val="2"/>
    </font>
    <font>
      <sz val="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" fontId="2" fillId="0" borderId="3" xfId="0" applyNumberFormat="1" applyFont="1" applyBorder="1"/>
    <xf numFmtId="4" fontId="2" fillId="0" borderId="7" xfId="0" applyNumberFormat="1" applyFont="1" applyBorder="1"/>
    <xf numFmtId="43" fontId="2" fillId="0" borderId="8" xfId="1" applyFont="1" applyBorder="1"/>
    <xf numFmtId="0" fontId="4" fillId="0" borderId="9" xfId="0" applyFont="1" applyBorder="1"/>
    <xf numFmtId="2" fontId="4" fillId="0" borderId="9" xfId="0" applyNumberFormat="1" applyFont="1" applyBorder="1"/>
    <xf numFmtId="4" fontId="4" fillId="0" borderId="9" xfId="0" applyNumberFormat="1" applyFont="1" applyBorder="1"/>
    <xf numFmtId="4" fontId="5" fillId="2" borderId="9" xfId="0" applyNumberFormat="1" applyFont="1" applyFill="1" applyBorder="1"/>
    <xf numFmtId="3" fontId="4" fillId="0" borderId="9" xfId="0" applyNumberFormat="1" applyFont="1" applyBorder="1" applyAlignment="1">
      <alignment horizontal="center"/>
    </xf>
    <xf numFmtId="0" fontId="4" fillId="0" borderId="10" xfId="0" applyFont="1" applyBorder="1"/>
    <xf numFmtId="4" fontId="4" fillId="3" borderId="9" xfId="0" applyNumberFormat="1" applyFont="1" applyFill="1" applyBorder="1"/>
    <xf numFmtId="4" fontId="5" fillId="0" borderId="9" xfId="0" applyNumberFormat="1" applyFont="1" applyBorder="1"/>
    <xf numFmtId="4" fontId="4" fillId="0" borderId="11" xfId="0" applyNumberFormat="1" applyFont="1" applyBorder="1" applyAlignment="1">
      <alignment horizontal="center"/>
    </xf>
    <xf numFmtId="4" fontId="4" fillId="0" borderId="12" xfId="0" applyNumberFormat="1" applyFont="1" applyBorder="1"/>
    <xf numFmtId="2" fontId="2" fillId="0" borderId="10" xfId="0" applyNumberFormat="1" applyFont="1" applyBorder="1"/>
    <xf numFmtId="0" fontId="2" fillId="0" borderId="10" xfId="0" applyFont="1" applyBorder="1"/>
    <xf numFmtId="4" fontId="4" fillId="0" borderId="10" xfId="0" applyNumberFormat="1" applyFont="1" applyBorder="1"/>
    <xf numFmtId="4" fontId="5" fillId="2" borderId="10" xfId="0" applyNumberFormat="1" applyFont="1" applyFill="1" applyBorder="1"/>
    <xf numFmtId="0" fontId="4" fillId="0" borderId="11" xfId="0" applyFont="1" applyBorder="1" applyAlignment="1">
      <alignment horizontal="center"/>
    </xf>
    <xf numFmtId="4" fontId="5" fillId="0" borderId="10" xfId="0" applyNumberFormat="1" applyFont="1" applyBorder="1"/>
    <xf numFmtId="4" fontId="2" fillId="0" borderId="10" xfId="0" applyNumberFormat="1" applyFont="1" applyBorder="1"/>
    <xf numFmtId="0" fontId="4" fillId="0" borderId="13" xfId="0" applyFont="1" applyBorder="1" applyAlignment="1">
      <alignment horizontal="center"/>
    </xf>
    <xf numFmtId="0" fontId="3" fillId="0" borderId="10" xfId="0" applyFont="1" applyBorder="1"/>
    <xf numFmtId="4" fontId="4" fillId="0" borderId="14" xfId="0" applyNumberFormat="1" applyFont="1" applyBorder="1"/>
    <xf numFmtId="4" fontId="4" fillId="3" borderId="10" xfId="0" applyNumberFormat="1" applyFont="1" applyFill="1" applyBorder="1"/>
    <xf numFmtId="2" fontId="4" fillId="0" borderId="10" xfId="0" applyNumberFormat="1" applyFont="1" applyBorder="1"/>
    <xf numFmtId="4" fontId="4" fillId="0" borderId="10" xfId="0" applyNumberFormat="1" applyFont="1" applyBorder="1" applyAlignment="1">
      <alignment horizontal="left"/>
    </xf>
    <xf numFmtId="4" fontId="4" fillId="0" borderId="10" xfId="2" applyNumberFormat="1" applyFont="1" applyFill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5" xfId="0" applyFont="1" applyBorder="1"/>
    <xf numFmtId="4" fontId="4" fillId="0" borderId="15" xfId="0" applyNumberFormat="1" applyFont="1" applyBorder="1"/>
    <xf numFmtId="4" fontId="5" fillId="2" borderId="15" xfId="0" applyNumberFormat="1" applyFont="1" applyFill="1" applyBorder="1"/>
    <xf numFmtId="0" fontId="4" fillId="0" borderId="15" xfId="0" applyFont="1" applyBorder="1" applyAlignment="1">
      <alignment horizontal="center"/>
    </xf>
    <xf numFmtId="4" fontId="4" fillId="3" borderId="15" xfId="0" applyNumberFormat="1" applyFont="1" applyFill="1" applyBorder="1"/>
    <xf numFmtId="4" fontId="4" fillId="2" borderId="15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2" fontId="2" fillId="0" borderId="8" xfId="0" applyNumberFormat="1" applyFont="1" applyBorder="1"/>
    <xf numFmtId="43" fontId="2" fillId="0" borderId="8" xfId="1" applyFont="1" applyFill="1" applyBorder="1" applyAlignment="1">
      <alignment horizontal="right"/>
    </xf>
    <xf numFmtId="4" fontId="2" fillId="0" borderId="4" xfId="0" applyNumberFormat="1" applyFont="1" applyBorder="1"/>
    <xf numFmtId="0" fontId="2" fillId="0" borderId="8" xfId="0" applyFont="1" applyBorder="1"/>
    <xf numFmtId="4" fontId="2" fillId="0" borderId="6" xfId="0" applyNumberFormat="1" applyFont="1" applyBorder="1"/>
    <xf numFmtId="2" fontId="2" fillId="0" borderId="4" xfId="0" applyNumberFormat="1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43" fontId="2" fillId="0" borderId="8" xfId="1" applyFont="1" applyFill="1" applyBorder="1"/>
    <xf numFmtId="4" fontId="6" fillId="0" borderId="5" xfId="0" applyNumberFormat="1" applyFont="1" applyBorder="1"/>
    <xf numFmtId="0" fontId="6" fillId="0" borderId="5" xfId="0" applyFont="1" applyBorder="1"/>
    <xf numFmtId="2" fontId="6" fillId="0" borderId="5" xfId="0" applyNumberFormat="1" applyFont="1" applyBorder="1"/>
    <xf numFmtId="43" fontId="2" fillId="0" borderId="16" xfId="1" applyFont="1" applyFill="1" applyBorder="1" applyAlignment="1">
      <alignment horizontal="right"/>
    </xf>
    <xf numFmtId="4" fontId="6" fillId="0" borderId="5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43" fontId="2" fillId="0" borderId="16" xfId="1" applyFont="1" applyFill="1" applyBorder="1" applyAlignment="1">
      <alignment horizontal="center"/>
    </xf>
    <xf numFmtId="0" fontId="4" fillId="0" borderId="0" xfId="0" applyFont="1"/>
    <xf numFmtId="4" fontId="4" fillId="0" borderId="0" xfId="0" applyNumberFormat="1" applyFont="1"/>
    <xf numFmtId="14" fontId="6" fillId="0" borderId="16" xfId="0" applyNumberFormat="1" applyFont="1" applyBorder="1"/>
    <xf numFmtId="4" fontId="6" fillId="0" borderId="17" xfId="0" applyNumberFormat="1" applyFont="1" applyBorder="1"/>
    <xf numFmtId="43" fontId="6" fillId="0" borderId="18" xfId="1" applyFont="1" applyBorder="1"/>
    <xf numFmtId="0" fontId="6" fillId="0" borderId="19" xfId="0" applyFont="1" applyBorder="1"/>
    <xf numFmtId="0" fontId="6" fillId="0" borderId="17" xfId="0" applyFont="1" applyBorder="1"/>
    <xf numFmtId="43" fontId="6" fillId="0" borderId="17" xfId="1" applyFont="1" applyBorder="1"/>
    <xf numFmtId="17" fontId="6" fillId="0" borderId="19" xfId="0" applyNumberFormat="1" applyFont="1" applyBorder="1"/>
    <xf numFmtId="4" fontId="3" fillId="0" borderId="0" xfId="0" applyNumberFormat="1" applyFont="1" applyAlignment="1">
      <alignment horizontal="left"/>
    </xf>
    <xf numFmtId="17" fontId="2" fillId="0" borderId="5" xfId="0" applyNumberFormat="1" applyFont="1" applyBorder="1"/>
    <xf numFmtId="0" fontId="4" fillId="0" borderId="7" xfId="0" applyFont="1" applyBorder="1"/>
    <xf numFmtId="0" fontId="7" fillId="0" borderId="0" xfId="0" applyFont="1"/>
    <xf numFmtId="4" fontId="4" fillId="0" borderId="3" xfId="0" applyNumberFormat="1" applyFont="1" applyBorder="1"/>
    <xf numFmtId="0" fontId="4" fillId="0" borderId="1" xfId="0" applyFont="1" applyBorder="1"/>
    <xf numFmtId="0" fontId="4" fillId="0" borderId="3" xfId="0" applyFont="1" applyBorder="1"/>
    <xf numFmtId="43" fontId="4" fillId="0" borderId="3" xfId="1" applyFont="1" applyBorder="1"/>
    <xf numFmtId="164" fontId="4" fillId="0" borderId="0" xfId="0" applyNumberFormat="1" applyFont="1"/>
    <xf numFmtId="0" fontId="4" fillId="0" borderId="8" xfId="0" applyFont="1" applyBorder="1"/>
    <xf numFmtId="4" fontId="4" fillId="0" borderId="6" xfId="0" applyNumberFormat="1" applyFont="1" applyBorder="1"/>
    <xf numFmtId="2" fontId="4" fillId="0" borderId="0" xfId="0" applyNumberFormat="1" applyFont="1"/>
    <xf numFmtId="0" fontId="4" fillId="0" borderId="20" xfId="0" applyFont="1" applyBorder="1"/>
    <xf numFmtId="0" fontId="4" fillId="0" borderId="21" xfId="0" applyFont="1" applyBorder="1"/>
    <xf numFmtId="43" fontId="4" fillId="0" borderId="21" xfId="1" applyFont="1" applyBorder="1"/>
    <xf numFmtId="0" fontId="4" fillId="0" borderId="22" xfId="0" applyFont="1" applyBorder="1"/>
    <xf numFmtId="0" fontId="2" fillId="2" borderId="16" xfId="0" applyFont="1" applyFill="1" applyBorder="1"/>
    <xf numFmtId="43" fontId="2" fillId="2" borderId="18" xfId="1" applyFont="1" applyFill="1" applyBorder="1" applyAlignment="1">
      <alignment horizontal="right"/>
    </xf>
    <xf numFmtId="0" fontId="2" fillId="2" borderId="19" xfId="0" applyFont="1" applyFill="1" applyBorder="1"/>
    <xf numFmtId="0" fontId="2" fillId="2" borderId="18" xfId="0" applyFont="1" applyFill="1" applyBorder="1"/>
    <xf numFmtId="43" fontId="2" fillId="2" borderId="18" xfId="0" applyNumberFormat="1" applyFont="1" applyFill="1" applyBorder="1"/>
    <xf numFmtId="0" fontId="3" fillId="0" borderId="22" xfId="0" applyFont="1" applyBorder="1"/>
    <xf numFmtId="0" fontId="3" fillId="0" borderId="8" xfId="0" applyFont="1" applyBorder="1"/>
    <xf numFmtId="14" fontId="3" fillId="0" borderId="0" xfId="0" applyNumberFormat="1" applyFont="1"/>
    <xf numFmtId="8" fontId="8" fillId="4" borderId="0" xfId="0" applyNumberFormat="1" applyFont="1" applyFill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4" fontId="6" fillId="0" borderId="5" xfId="0" applyNumberFormat="1" applyFont="1" applyBorder="1" applyAlignment="1">
      <alignment horizontal="left"/>
    </xf>
    <xf numFmtId="4" fontId="5" fillId="0" borderId="15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selection sqref="A1:Q60"/>
    </sheetView>
  </sheetViews>
  <sheetFormatPr defaultColWidth="9.109375" defaultRowHeight="10.199999999999999" x14ac:dyDescent="0.2"/>
  <cols>
    <col min="1" max="16384" width="9.109375" style="4"/>
  </cols>
  <sheetData>
    <row r="1" spans="1:17" x14ac:dyDescent="0.2">
      <c r="A1" s="1" t="s">
        <v>0</v>
      </c>
      <c r="B1" s="2"/>
      <c r="C1" s="2"/>
      <c r="D1" s="2"/>
      <c r="E1" s="2"/>
      <c r="F1" s="2"/>
      <c r="G1" s="2"/>
      <c r="H1" s="2" t="s">
        <v>1</v>
      </c>
      <c r="I1" s="2"/>
      <c r="J1" s="2"/>
      <c r="K1" s="2"/>
      <c r="L1" s="2"/>
      <c r="M1" s="2"/>
      <c r="N1" s="2"/>
      <c r="O1" s="2"/>
      <c r="P1" s="2"/>
      <c r="Q1" s="3"/>
    </row>
    <row r="2" spans="1:17" ht="10.8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</row>
    <row r="3" spans="1:17" x14ac:dyDescent="0.2">
      <c r="A3" s="1" t="s">
        <v>2</v>
      </c>
      <c r="B3" s="2"/>
      <c r="C3" s="2"/>
      <c r="D3" s="2"/>
      <c r="E3" s="2"/>
      <c r="F3" s="2"/>
      <c r="G3" s="8"/>
      <c r="H3" s="1" t="s">
        <v>3</v>
      </c>
      <c r="I3" s="2"/>
      <c r="J3" s="2"/>
      <c r="K3" s="2"/>
      <c r="L3" s="2"/>
      <c r="M3" s="2"/>
      <c r="N3" s="2"/>
      <c r="O3" s="2"/>
      <c r="P3" s="2"/>
      <c r="Q3" s="9" t="s">
        <v>4</v>
      </c>
    </row>
    <row r="4" spans="1:17" ht="10.8" thickBot="1" x14ac:dyDescent="0.25">
      <c r="A4" s="5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7" t="s">
        <v>11</v>
      </c>
      <c r="H4" s="5" t="s">
        <v>5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8</v>
      </c>
      <c r="P4" s="6" t="s">
        <v>18</v>
      </c>
      <c r="Q4" s="10">
        <v>2906.23</v>
      </c>
    </row>
    <row r="5" spans="1:17" x14ac:dyDescent="0.2">
      <c r="A5" s="11" t="s">
        <v>19</v>
      </c>
      <c r="B5" s="11" t="s">
        <v>20</v>
      </c>
      <c r="C5" s="12">
        <v>36275</v>
      </c>
      <c r="D5" s="11"/>
      <c r="E5" s="13"/>
      <c r="F5" s="13"/>
      <c r="G5" s="14">
        <f>SUM(C5:F5)</f>
        <v>36275</v>
      </c>
      <c r="H5" s="13" t="s">
        <v>21</v>
      </c>
      <c r="I5" s="15" t="s">
        <v>22</v>
      </c>
      <c r="J5" s="16" t="s">
        <v>23</v>
      </c>
      <c r="K5" s="13">
        <v>1467.43</v>
      </c>
      <c r="L5" s="13">
        <v>26</v>
      </c>
      <c r="M5" s="13"/>
      <c r="N5" s="13"/>
      <c r="O5" s="17"/>
      <c r="P5" s="18">
        <f>SUM(K5:N5)</f>
        <v>1493.43</v>
      </c>
      <c r="Q5" s="13">
        <f t="shared" ref="Q5:Q11" si="0">SUM(Q4+G5-P5)</f>
        <v>37687.800000000003</v>
      </c>
    </row>
    <row r="6" spans="1:17" x14ac:dyDescent="0.2">
      <c r="A6" s="11" t="s">
        <v>24</v>
      </c>
      <c r="B6" s="16" t="s">
        <v>25</v>
      </c>
      <c r="C6" s="12">
        <v>382.26</v>
      </c>
      <c r="D6" s="11"/>
      <c r="E6" s="13"/>
      <c r="F6" s="13"/>
      <c r="G6" s="14">
        <f>SUM(C6:F6)</f>
        <v>382.26</v>
      </c>
      <c r="H6" s="13" t="s">
        <v>21</v>
      </c>
      <c r="I6" s="19" t="s">
        <v>26</v>
      </c>
      <c r="J6" s="16" t="s">
        <v>27</v>
      </c>
      <c r="K6" s="20"/>
      <c r="L6" s="13">
        <v>263.45999999999998</v>
      </c>
      <c r="M6" s="13"/>
      <c r="N6" s="13"/>
      <c r="O6" s="17">
        <v>43.91</v>
      </c>
      <c r="P6" s="18">
        <f t="shared" ref="P6:P11" si="1">SUM(K6:N6)</f>
        <v>263.45999999999998</v>
      </c>
      <c r="Q6" s="13">
        <f t="shared" si="0"/>
        <v>37806.600000000006</v>
      </c>
    </row>
    <row r="7" spans="1:17" x14ac:dyDescent="0.2">
      <c r="A7" s="16" t="s">
        <v>28</v>
      </c>
      <c r="B7" s="4" t="s">
        <v>29</v>
      </c>
      <c r="C7" s="21"/>
      <c r="D7" s="22"/>
      <c r="E7" s="23">
        <v>350</v>
      </c>
      <c r="F7" s="23"/>
      <c r="G7" s="24">
        <f>SUM(C7:F7)</f>
        <v>350</v>
      </c>
      <c r="H7" s="13" t="s">
        <v>21</v>
      </c>
      <c r="I7" s="25" t="s">
        <v>26</v>
      </c>
      <c r="J7" s="16" t="s">
        <v>30</v>
      </c>
      <c r="K7" s="20"/>
      <c r="L7" s="13">
        <v>33.340000000000003</v>
      </c>
      <c r="M7" s="13"/>
      <c r="N7" s="13"/>
      <c r="O7" s="17">
        <v>3</v>
      </c>
      <c r="P7" s="26">
        <f t="shared" si="1"/>
        <v>33.340000000000003</v>
      </c>
      <c r="Q7" s="23">
        <f t="shared" si="0"/>
        <v>38123.260000000009</v>
      </c>
    </row>
    <row r="8" spans="1:17" x14ac:dyDescent="0.2">
      <c r="A8" s="16" t="s">
        <v>31</v>
      </c>
      <c r="B8" s="16" t="s">
        <v>32</v>
      </c>
      <c r="C8" s="27"/>
      <c r="D8" s="22"/>
      <c r="E8" s="23"/>
      <c r="F8" s="23">
        <v>150.83000000000001</v>
      </c>
      <c r="G8" s="24">
        <f>SUM(C8:F8)</f>
        <v>150.83000000000001</v>
      </c>
      <c r="H8" s="23" t="s">
        <v>21</v>
      </c>
      <c r="I8" s="28" t="s">
        <v>26</v>
      </c>
      <c r="J8" s="29" t="s">
        <v>33</v>
      </c>
      <c r="K8" s="30"/>
      <c r="L8" s="23"/>
      <c r="M8" s="23"/>
      <c r="N8" s="23">
        <v>29.09</v>
      </c>
      <c r="O8" s="31">
        <v>1.38</v>
      </c>
      <c r="P8" s="26">
        <f t="shared" si="1"/>
        <v>29.09</v>
      </c>
      <c r="Q8" s="23">
        <f t="shared" si="0"/>
        <v>38245.000000000015</v>
      </c>
    </row>
    <row r="9" spans="1:17" x14ac:dyDescent="0.2">
      <c r="A9" s="16" t="s">
        <v>34</v>
      </c>
      <c r="B9" s="16" t="s">
        <v>32</v>
      </c>
      <c r="C9" s="16"/>
      <c r="D9" s="16"/>
      <c r="E9" s="23"/>
      <c r="F9" s="23">
        <v>146.58000000000001</v>
      </c>
      <c r="G9" s="24">
        <f>SUM(C9:F9)</f>
        <v>146.58000000000001</v>
      </c>
      <c r="H9" s="23" t="s">
        <v>21</v>
      </c>
      <c r="I9" s="28" t="s">
        <v>35</v>
      </c>
      <c r="J9" s="23" t="s">
        <v>36</v>
      </c>
      <c r="K9" s="30"/>
      <c r="L9" s="23"/>
      <c r="M9" s="23"/>
      <c r="N9" s="23">
        <v>8.25</v>
      </c>
      <c r="O9" s="31"/>
      <c r="P9" s="26">
        <f t="shared" si="1"/>
        <v>8.25</v>
      </c>
      <c r="Q9" s="23">
        <f t="shared" si="0"/>
        <v>38383.330000000016</v>
      </c>
    </row>
    <row r="10" spans="1:17" x14ac:dyDescent="0.2">
      <c r="A10" s="4" t="s">
        <v>63</v>
      </c>
      <c r="B10" s="16" t="s">
        <v>32</v>
      </c>
      <c r="C10" s="16"/>
      <c r="D10" s="16"/>
      <c r="E10" s="23"/>
      <c r="F10" s="23">
        <v>152.91</v>
      </c>
      <c r="G10" s="24">
        <v>152.91</v>
      </c>
      <c r="H10" s="23" t="s">
        <v>21</v>
      </c>
      <c r="I10" s="28" t="s">
        <v>26</v>
      </c>
      <c r="J10" s="23" t="s">
        <v>37</v>
      </c>
      <c r="K10" s="30"/>
      <c r="L10" s="23"/>
      <c r="M10" s="23"/>
      <c r="N10" s="23">
        <v>135.4</v>
      </c>
      <c r="O10" s="31">
        <v>23.6</v>
      </c>
      <c r="P10" s="26">
        <f t="shared" si="1"/>
        <v>135.4</v>
      </c>
      <c r="Q10" s="23">
        <f t="shared" si="0"/>
        <v>38400.840000000018</v>
      </c>
    </row>
    <row r="11" spans="1:17" x14ac:dyDescent="0.2">
      <c r="A11" s="4" t="s">
        <v>64</v>
      </c>
      <c r="B11" s="16" t="s">
        <v>65</v>
      </c>
      <c r="C11" s="16"/>
      <c r="D11" s="32"/>
      <c r="E11" s="23">
        <v>350</v>
      </c>
      <c r="F11" s="23"/>
      <c r="G11" s="24">
        <v>350</v>
      </c>
      <c r="H11" s="33" t="s">
        <v>21</v>
      </c>
      <c r="I11" s="28" t="s">
        <v>26</v>
      </c>
      <c r="J11" s="34" t="s">
        <v>38</v>
      </c>
      <c r="K11" s="30">
        <v>82.32</v>
      </c>
      <c r="L11" s="23"/>
      <c r="M11" s="23"/>
      <c r="N11" s="23"/>
      <c r="O11" s="31"/>
      <c r="P11" s="26">
        <f t="shared" si="1"/>
        <v>82.32</v>
      </c>
      <c r="Q11" s="23">
        <f t="shared" si="0"/>
        <v>38668.520000000019</v>
      </c>
    </row>
    <row r="12" spans="1:17" x14ac:dyDescent="0.2">
      <c r="A12" s="16"/>
      <c r="B12" s="16"/>
      <c r="C12" s="16"/>
      <c r="D12" s="16"/>
      <c r="E12" s="23"/>
      <c r="F12" s="23"/>
      <c r="G12" s="24"/>
      <c r="H12" s="33" t="s">
        <v>21</v>
      </c>
      <c r="I12" s="35">
        <v>1103</v>
      </c>
      <c r="J12" s="13" t="s">
        <v>39</v>
      </c>
      <c r="K12" s="23"/>
      <c r="L12" s="23"/>
      <c r="M12" s="23"/>
      <c r="N12" s="23">
        <v>442</v>
      </c>
      <c r="O12" s="31"/>
      <c r="P12" s="26">
        <f>SUM(K12:N12)</f>
        <v>442</v>
      </c>
      <c r="Q12" s="23">
        <f>SUM(Q11+G12-P12)</f>
        <v>38226.520000000019</v>
      </c>
    </row>
    <row r="13" spans="1:17" x14ac:dyDescent="0.2">
      <c r="A13" s="16"/>
      <c r="B13" s="16"/>
      <c r="C13" s="16"/>
      <c r="D13" s="16"/>
      <c r="E13" s="23"/>
      <c r="F13" s="23"/>
      <c r="G13" s="24"/>
      <c r="H13" s="33" t="s">
        <v>40</v>
      </c>
      <c r="I13" s="35">
        <v>1104</v>
      </c>
      <c r="J13" s="13" t="s">
        <v>41</v>
      </c>
      <c r="K13" s="23"/>
      <c r="L13" s="23"/>
      <c r="M13" s="23"/>
      <c r="N13" s="23">
        <v>1111.48</v>
      </c>
      <c r="O13" s="31"/>
      <c r="P13" s="23">
        <f t="shared" ref="P13:P45" si="2">SUM(K13:N13)</f>
        <v>1111.48</v>
      </c>
      <c r="Q13" s="23">
        <f t="shared" ref="Q13:Q24" si="3">SUM(Q12+G13-P13)</f>
        <v>37115.040000000015</v>
      </c>
    </row>
    <row r="14" spans="1:17" x14ac:dyDescent="0.2">
      <c r="A14" s="16"/>
      <c r="B14" s="16"/>
      <c r="C14" s="16"/>
      <c r="D14" s="16"/>
      <c r="E14" s="23"/>
      <c r="F14" s="23"/>
      <c r="G14" s="24"/>
      <c r="H14" s="33" t="s">
        <v>40</v>
      </c>
      <c r="I14" s="35">
        <v>1105</v>
      </c>
      <c r="J14" s="13" t="s">
        <v>42</v>
      </c>
      <c r="K14" s="23"/>
      <c r="L14" s="23"/>
      <c r="M14" s="23"/>
      <c r="N14" s="23">
        <v>2128.44</v>
      </c>
      <c r="O14" s="31"/>
      <c r="P14" s="23">
        <f t="shared" si="2"/>
        <v>2128.44</v>
      </c>
      <c r="Q14" s="23">
        <f t="shared" si="3"/>
        <v>34986.600000000013</v>
      </c>
    </row>
    <row r="15" spans="1:17" x14ac:dyDescent="0.2">
      <c r="A15" s="16"/>
      <c r="B15" s="16"/>
      <c r="C15" s="16"/>
      <c r="D15" s="16"/>
      <c r="E15" s="23"/>
      <c r="F15" s="23"/>
      <c r="G15" s="24"/>
      <c r="H15" s="33" t="s">
        <v>66</v>
      </c>
      <c r="I15" s="35" t="s">
        <v>22</v>
      </c>
      <c r="J15" s="23" t="s">
        <v>67</v>
      </c>
      <c r="K15" s="23">
        <v>1467.43</v>
      </c>
      <c r="L15" s="23">
        <v>26</v>
      </c>
      <c r="M15" s="23"/>
      <c r="N15" s="23"/>
      <c r="O15" s="31"/>
      <c r="P15" s="26">
        <f t="shared" si="2"/>
        <v>1493.43</v>
      </c>
      <c r="Q15" s="23">
        <f t="shared" si="3"/>
        <v>33493.170000000013</v>
      </c>
    </row>
    <row r="16" spans="1:17" x14ac:dyDescent="0.2">
      <c r="A16" s="16"/>
      <c r="B16" s="16"/>
      <c r="C16" s="16"/>
      <c r="D16" s="16"/>
      <c r="E16" s="23"/>
      <c r="F16" s="23"/>
      <c r="G16" s="24"/>
      <c r="H16" s="33" t="s">
        <v>43</v>
      </c>
      <c r="I16" s="35" t="s">
        <v>26</v>
      </c>
      <c r="J16" s="23" t="s">
        <v>27</v>
      </c>
      <c r="K16" s="23"/>
      <c r="L16" s="23">
        <v>258.55</v>
      </c>
      <c r="M16" s="23"/>
      <c r="N16" s="23"/>
      <c r="O16" s="31">
        <v>43.09</v>
      </c>
      <c r="P16" s="26">
        <f t="shared" si="2"/>
        <v>258.55</v>
      </c>
      <c r="Q16" s="23">
        <f t="shared" si="3"/>
        <v>33234.62000000001</v>
      </c>
    </row>
    <row r="17" spans="1:17" x14ac:dyDescent="0.2">
      <c r="A17" s="16"/>
      <c r="B17" s="16"/>
      <c r="C17" s="16"/>
      <c r="D17" s="16"/>
      <c r="E17" s="23"/>
      <c r="F17" s="23"/>
      <c r="G17" s="24"/>
      <c r="H17" s="33" t="s">
        <v>43</v>
      </c>
      <c r="I17" s="35" t="s">
        <v>26</v>
      </c>
      <c r="J17" s="16" t="s">
        <v>30</v>
      </c>
      <c r="K17" s="16"/>
      <c r="L17" s="16">
        <v>33.340000000000003</v>
      </c>
      <c r="M17" s="16"/>
      <c r="N17" s="16"/>
      <c r="O17" s="31">
        <v>3</v>
      </c>
      <c r="P17" s="26">
        <f t="shared" si="2"/>
        <v>33.340000000000003</v>
      </c>
      <c r="Q17" s="23">
        <f t="shared" si="3"/>
        <v>33201.280000000013</v>
      </c>
    </row>
    <row r="18" spans="1:17" x14ac:dyDescent="0.2">
      <c r="A18" s="16"/>
      <c r="B18" s="16"/>
      <c r="C18" s="16"/>
      <c r="D18" s="16"/>
      <c r="E18" s="23"/>
      <c r="F18" s="23"/>
      <c r="G18" s="24"/>
      <c r="H18" s="16" t="s">
        <v>43</v>
      </c>
      <c r="I18" s="35" t="s">
        <v>26</v>
      </c>
      <c r="J18" s="23" t="s">
        <v>33</v>
      </c>
      <c r="K18" s="23"/>
      <c r="L18" s="23"/>
      <c r="M18" s="23"/>
      <c r="N18" s="23">
        <v>31.32</v>
      </c>
      <c r="O18" s="31">
        <v>1.49</v>
      </c>
      <c r="P18" s="26">
        <f t="shared" si="2"/>
        <v>31.32</v>
      </c>
      <c r="Q18" s="23">
        <f t="shared" si="3"/>
        <v>33169.960000000014</v>
      </c>
    </row>
    <row r="19" spans="1:17" x14ac:dyDescent="0.2">
      <c r="A19" s="16"/>
      <c r="B19" s="16"/>
      <c r="C19" s="16"/>
      <c r="D19" s="16"/>
      <c r="E19" s="23"/>
      <c r="F19" s="23"/>
      <c r="G19" s="24"/>
      <c r="H19" s="33" t="s">
        <v>43</v>
      </c>
      <c r="I19" s="35" t="s">
        <v>35</v>
      </c>
      <c r="J19" s="23" t="s">
        <v>36</v>
      </c>
      <c r="K19" s="23"/>
      <c r="L19" s="23"/>
      <c r="M19" s="23"/>
      <c r="N19" s="23">
        <v>5.25</v>
      </c>
      <c r="O19" s="31"/>
      <c r="P19" s="26">
        <f t="shared" si="2"/>
        <v>5.25</v>
      </c>
      <c r="Q19" s="23">
        <f t="shared" si="3"/>
        <v>33164.710000000014</v>
      </c>
    </row>
    <row r="20" spans="1:17" x14ac:dyDescent="0.2">
      <c r="A20" s="36"/>
      <c r="B20" s="36"/>
      <c r="C20" s="36"/>
      <c r="D20" s="36"/>
      <c r="E20" s="37"/>
      <c r="F20" s="37"/>
      <c r="G20" s="38"/>
      <c r="H20" s="36" t="s">
        <v>44</v>
      </c>
      <c r="I20" s="39" t="s">
        <v>26</v>
      </c>
      <c r="J20" s="37" t="s">
        <v>38</v>
      </c>
      <c r="K20" s="37">
        <v>82.32</v>
      </c>
      <c r="L20" s="37"/>
      <c r="M20" s="37"/>
      <c r="N20" s="37"/>
      <c r="O20" s="40"/>
      <c r="P20" s="97">
        <f t="shared" si="2"/>
        <v>82.32</v>
      </c>
      <c r="Q20" s="37">
        <f t="shared" si="3"/>
        <v>33082.390000000014</v>
      </c>
    </row>
    <row r="21" spans="1:17" x14ac:dyDescent="0.2">
      <c r="A21" s="36"/>
      <c r="B21" s="36"/>
      <c r="C21" s="36"/>
      <c r="D21" s="36"/>
      <c r="E21" s="37"/>
      <c r="F21" s="37"/>
      <c r="G21" s="38"/>
      <c r="H21" s="36" t="s">
        <v>44</v>
      </c>
      <c r="I21" s="39">
        <v>1106</v>
      </c>
      <c r="J21" s="37" t="s">
        <v>39</v>
      </c>
      <c r="K21" s="37"/>
      <c r="L21" s="37"/>
      <c r="M21" s="37"/>
      <c r="N21" s="37">
        <v>442</v>
      </c>
      <c r="O21" s="40"/>
      <c r="P21" s="97">
        <f t="shared" si="2"/>
        <v>442</v>
      </c>
      <c r="Q21" s="37">
        <f t="shared" si="3"/>
        <v>32640.390000000014</v>
      </c>
    </row>
    <row r="22" spans="1:17" x14ac:dyDescent="0.2">
      <c r="A22" s="36"/>
      <c r="B22" s="36"/>
      <c r="C22" s="36"/>
      <c r="D22" s="36"/>
      <c r="E22" s="37"/>
      <c r="F22" s="37"/>
      <c r="G22" s="38"/>
      <c r="H22" s="36" t="s">
        <v>44</v>
      </c>
      <c r="I22" s="39">
        <v>1107</v>
      </c>
      <c r="J22" s="37" t="s">
        <v>45</v>
      </c>
      <c r="K22" s="37"/>
      <c r="L22" s="37">
        <v>25.9</v>
      </c>
      <c r="M22" s="37"/>
      <c r="N22" s="37"/>
      <c r="O22" s="40"/>
      <c r="P22" s="37">
        <f t="shared" si="2"/>
        <v>25.9</v>
      </c>
      <c r="Q22" s="37">
        <f t="shared" si="3"/>
        <v>32614.490000000013</v>
      </c>
    </row>
    <row r="23" spans="1:17" x14ac:dyDescent="0.2">
      <c r="A23" s="36"/>
      <c r="B23" s="36"/>
      <c r="C23" s="36"/>
      <c r="D23" s="36"/>
      <c r="E23" s="37"/>
      <c r="F23" s="37"/>
      <c r="G23" s="38"/>
      <c r="H23" s="36" t="s">
        <v>68</v>
      </c>
      <c r="I23" s="39" t="s">
        <v>26</v>
      </c>
      <c r="J23" s="37" t="s">
        <v>27</v>
      </c>
      <c r="K23" s="37"/>
      <c r="L23" s="37">
        <v>263.45999999999998</v>
      </c>
      <c r="M23" s="37"/>
      <c r="N23" s="37"/>
      <c r="O23" s="40">
        <v>43.91</v>
      </c>
      <c r="P23" s="97">
        <f t="shared" si="2"/>
        <v>263.45999999999998</v>
      </c>
      <c r="Q23" s="37">
        <f t="shared" si="3"/>
        <v>32351.030000000013</v>
      </c>
    </row>
    <row r="24" spans="1:17" x14ac:dyDescent="0.2">
      <c r="A24" s="36"/>
      <c r="B24" s="36"/>
      <c r="C24" s="36"/>
      <c r="D24" s="36"/>
      <c r="E24" s="37"/>
      <c r="F24" s="37"/>
      <c r="G24" s="41"/>
      <c r="H24" s="36" t="s">
        <v>69</v>
      </c>
      <c r="I24" s="39" t="s">
        <v>26</v>
      </c>
      <c r="J24" s="37" t="s">
        <v>37</v>
      </c>
      <c r="K24" s="37"/>
      <c r="L24" s="37"/>
      <c r="M24" s="37"/>
      <c r="N24" s="37">
        <v>78.66</v>
      </c>
      <c r="O24" s="40"/>
      <c r="P24" s="97">
        <f t="shared" si="2"/>
        <v>78.66</v>
      </c>
      <c r="Q24" s="37">
        <f t="shared" si="3"/>
        <v>32272.370000000014</v>
      </c>
    </row>
    <row r="25" spans="1:17" x14ac:dyDescent="0.2">
      <c r="A25" s="36"/>
      <c r="B25" s="36"/>
      <c r="C25" s="36"/>
      <c r="D25" s="36"/>
      <c r="E25" s="37"/>
      <c r="F25" s="37"/>
      <c r="G25" s="41"/>
      <c r="H25" s="36" t="s">
        <v>64</v>
      </c>
      <c r="I25" s="39" t="s">
        <v>22</v>
      </c>
      <c r="J25" s="37" t="s">
        <v>70</v>
      </c>
      <c r="K25" s="37">
        <v>1467.43</v>
      </c>
      <c r="L25" s="37">
        <v>26</v>
      </c>
      <c r="M25" s="37"/>
      <c r="N25" s="37"/>
      <c r="O25" s="40"/>
      <c r="P25" s="37">
        <f>SUM(K25:N25)</f>
        <v>1493.43</v>
      </c>
      <c r="Q25" s="37">
        <f>SUM(Q24+G25-P25)</f>
        <v>30778.940000000013</v>
      </c>
    </row>
    <row r="26" spans="1:17" x14ac:dyDescent="0.2">
      <c r="A26" s="36"/>
      <c r="B26" s="36"/>
      <c r="C26" s="36"/>
      <c r="D26" s="36"/>
      <c r="E26" s="37"/>
      <c r="F26" s="37"/>
      <c r="G26" s="41"/>
      <c r="H26" s="36" t="s">
        <v>64</v>
      </c>
      <c r="I26" s="39">
        <v>1108</v>
      </c>
      <c r="J26" s="37" t="s">
        <v>71</v>
      </c>
      <c r="K26" s="37">
        <v>1119.3800000000001</v>
      </c>
      <c r="L26" s="37"/>
      <c r="M26" s="37"/>
      <c r="N26" s="37"/>
      <c r="O26" s="40"/>
      <c r="P26" s="37">
        <f t="shared" ref="P26:P36" si="4">SUM(K26:N26)</f>
        <v>1119.3800000000001</v>
      </c>
      <c r="Q26" s="37">
        <f t="shared" ref="Q26:Q45" si="5">SUM(Q25+G26-P26)</f>
        <v>29659.560000000012</v>
      </c>
    </row>
    <row r="27" spans="1:17" x14ac:dyDescent="0.2">
      <c r="A27" s="36"/>
      <c r="B27" s="36"/>
      <c r="C27" s="36"/>
      <c r="D27" s="36"/>
      <c r="E27" s="37"/>
      <c r="F27" s="37"/>
      <c r="G27" s="41"/>
      <c r="H27" s="36" t="s">
        <v>64</v>
      </c>
      <c r="I27" s="39" t="s">
        <v>26</v>
      </c>
      <c r="J27" s="37" t="s">
        <v>27</v>
      </c>
      <c r="K27" s="37"/>
      <c r="L27" s="37">
        <v>263.45999999999998</v>
      </c>
      <c r="M27" s="37"/>
      <c r="N27" s="37"/>
      <c r="O27" s="40">
        <v>43.91</v>
      </c>
      <c r="P27" s="37">
        <f t="shared" si="4"/>
        <v>263.45999999999998</v>
      </c>
      <c r="Q27" s="37">
        <f t="shared" si="5"/>
        <v>29396.100000000013</v>
      </c>
    </row>
    <row r="28" spans="1:17" x14ac:dyDescent="0.2">
      <c r="A28" s="36"/>
      <c r="B28" s="36"/>
      <c r="C28" s="36"/>
      <c r="D28" s="36"/>
      <c r="E28" s="37"/>
      <c r="F28" s="37"/>
      <c r="G28" s="41"/>
      <c r="H28" s="36" t="s">
        <v>64</v>
      </c>
      <c r="I28" s="39" t="s">
        <v>26</v>
      </c>
      <c r="J28" s="37" t="s">
        <v>30</v>
      </c>
      <c r="K28" s="37"/>
      <c r="L28" s="37">
        <v>33.340000000000003</v>
      </c>
      <c r="M28" s="37"/>
      <c r="N28" s="37"/>
      <c r="O28" s="40"/>
      <c r="P28" s="37">
        <f t="shared" si="4"/>
        <v>33.340000000000003</v>
      </c>
      <c r="Q28" s="37">
        <f t="shared" si="5"/>
        <v>29362.760000000013</v>
      </c>
    </row>
    <row r="29" spans="1:17" x14ac:dyDescent="0.2">
      <c r="A29" s="36"/>
      <c r="B29" s="36"/>
      <c r="C29" s="36"/>
      <c r="D29" s="36"/>
      <c r="E29" s="37"/>
      <c r="F29" s="37"/>
      <c r="G29" s="41"/>
      <c r="H29" s="36" t="s">
        <v>64</v>
      </c>
      <c r="I29" s="39" t="s">
        <v>26</v>
      </c>
      <c r="J29" s="37" t="s">
        <v>33</v>
      </c>
      <c r="K29" s="37"/>
      <c r="L29" s="37"/>
      <c r="M29" s="37"/>
      <c r="N29" s="37">
        <v>29.5</v>
      </c>
      <c r="O29" s="40">
        <v>1.4</v>
      </c>
      <c r="P29" s="37">
        <f t="shared" si="4"/>
        <v>29.5</v>
      </c>
      <c r="Q29" s="37">
        <f t="shared" si="5"/>
        <v>29333.260000000013</v>
      </c>
    </row>
    <row r="30" spans="1:17" x14ac:dyDescent="0.2">
      <c r="A30" s="36"/>
      <c r="B30" s="36"/>
      <c r="C30" s="36"/>
      <c r="D30" s="36"/>
      <c r="E30" s="37"/>
      <c r="F30" s="37"/>
      <c r="G30" s="41"/>
      <c r="H30" s="36" t="s">
        <v>64</v>
      </c>
      <c r="I30" s="39" t="s">
        <v>35</v>
      </c>
      <c r="J30" s="37" t="s">
        <v>36</v>
      </c>
      <c r="K30" s="37"/>
      <c r="L30" s="37"/>
      <c r="M30" s="37"/>
      <c r="N30" s="37">
        <v>5.75</v>
      </c>
      <c r="O30" s="40"/>
      <c r="P30" s="37">
        <f t="shared" si="4"/>
        <v>5.75</v>
      </c>
      <c r="Q30" s="37">
        <f t="shared" si="5"/>
        <v>29327.510000000013</v>
      </c>
    </row>
    <row r="31" spans="1:17" x14ac:dyDescent="0.2">
      <c r="A31" s="36"/>
      <c r="B31" s="36"/>
      <c r="C31" s="36"/>
      <c r="D31" s="36"/>
      <c r="E31" s="37"/>
      <c r="F31" s="37"/>
      <c r="G31" s="41"/>
      <c r="H31" s="36" t="s">
        <v>64</v>
      </c>
      <c r="I31" s="39" t="s">
        <v>26</v>
      </c>
      <c r="J31" s="37" t="s">
        <v>38</v>
      </c>
      <c r="K31" s="37">
        <v>82.32</v>
      </c>
      <c r="L31" s="37"/>
      <c r="M31" s="37"/>
      <c r="N31" s="37"/>
      <c r="O31" s="40"/>
      <c r="P31" s="37">
        <f t="shared" si="4"/>
        <v>82.32</v>
      </c>
      <c r="Q31" s="37">
        <f t="shared" si="5"/>
        <v>29245.190000000013</v>
      </c>
    </row>
    <row r="32" spans="1:17" x14ac:dyDescent="0.2">
      <c r="A32" s="36"/>
      <c r="B32" s="36"/>
      <c r="C32" s="36"/>
      <c r="D32" s="36"/>
      <c r="E32" s="37"/>
      <c r="F32" s="37"/>
      <c r="G32" s="41"/>
      <c r="H32" s="36" t="s">
        <v>64</v>
      </c>
      <c r="I32" s="39">
        <v>1109</v>
      </c>
      <c r="J32" s="37" t="s">
        <v>39</v>
      </c>
      <c r="K32" s="37"/>
      <c r="L32" s="37"/>
      <c r="M32" s="37"/>
      <c r="N32" s="37">
        <v>442</v>
      </c>
      <c r="O32" s="40"/>
      <c r="P32" s="37">
        <f t="shared" si="4"/>
        <v>442</v>
      </c>
      <c r="Q32" s="37">
        <f t="shared" si="5"/>
        <v>28803.190000000013</v>
      </c>
    </row>
    <row r="33" spans="1:17" x14ac:dyDescent="0.2">
      <c r="A33" s="36"/>
      <c r="B33" s="36"/>
      <c r="C33" s="36"/>
      <c r="D33" s="36"/>
      <c r="E33" s="37"/>
      <c r="F33" s="37"/>
      <c r="G33" s="41"/>
      <c r="H33" s="36" t="s">
        <v>64</v>
      </c>
      <c r="I33" s="39" t="s">
        <v>26</v>
      </c>
      <c r="J33" s="37" t="s">
        <v>27</v>
      </c>
      <c r="K33" s="37"/>
      <c r="L33" s="37">
        <v>263.45999999999998</v>
      </c>
      <c r="M33" s="37"/>
      <c r="N33" s="37"/>
      <c r="O33" s="40"/>
      <c r="P33" s="37">
        <f t="shared" si="4"/>
        <v>263.45999999999998</v>
      </c>
      <c r="Q33" s="37">
        <f t="shared" si="5"/>
        <v>28539.730000000014</v>
      </c>
    </row>
    <row r="34" spans="1:17" x14ac:dyDescent="0.2">
      <c r="A34" s="36"/>
      <c r="B34" s="36"/>
      <c r="C34" s="36"/>
      <c r="D34" s="36"/>
      <c r="E34" s="37"/>
      <c r="F34" s="37"/>
      <c r="G34" s="41"/>
      <c r="H34" s="36" t="s">
        <v>64</v>
      </c>
      <c r="I34" s="39" t="s">
        <v>26</v>
      </c>
      <c r="J34" s="37" t="s">
        <v>37</v>
      </c>
      <c r="K34" s="37"/>
      <c r="L34" s="37"/>
      <c r="M34" s="37"/>
      <c r="N34" s="37">
        <v>78.66</v>
      </c>
      <c r="O34" s="40"/>
      <c r="P34" s="37">
        <f t="shared" si="4"/>
        <v>78.66</v>
      </c>
      <c r="Q34" s="37">
        <f t="shared" si="5"/>
        <v>28461.070000000014</v>
      </c>
    </row>
    <row r="35" spans="1:17" x14ac:dyDescent="0.2">
      <c r="A35" s="36"/>
      <c r="B35" s="36"/>
      <c r="C35" s="36"/>
      <c r="D35" s="36"/>
      <c r="E35" s="37"/>
      <c r="F35" s="37"/>
      <c r="G35" s="41"/>
      <c r="H35" s="36" t="s">
        <v>64</v>
      </c>
      <c r="I35" s="39" t="s">
        <v>26</v>
      </c>
      <c r="J35" s="37" t="s">
        <v>72</v>
      </c>
      <c r="K35" s="37"/>
      <c r="L35" s="37"/>
      <c r="M35" s="37"/>
      <c r="N35" s="37">
        <v>241.18</v>
      </c>
      <c r="O35" s="40">
        <v>40.200000000000003</v>
      </c>
      <c r="P35" s="37">
        <f t="shared" si="4"/>
        <v>241.18</v>
      </c>
      <c r="Q35" s="37">
        <f t="shared" si="5"/>
        <v>28219.890000000014</v>
      </c>
    </row>
    <row r="36" spans="1:17" x14ac:dyDescent="0.2">
      <c r="A36" s="36"/>
      <c r="B36" s="36"/>
      <c r="C36" s="36"/>
      <c r="D36" s="36"/>
      <c r="E36" s="37"/>
      <c r="F36" s="37"/>
      <c r="G36" s="41"/>
      <c r="H36" s="36" t="s">
        <v>64</v>
      </c>
      <c r="I36" s="39">
        <v>1110</v>
      </c>
      <c r="J36" s="37" t="s">
        <v>73</v>
      </c>
      <c r="K36" s="37"/>
      <c r="L36" s="37"/>
      <c r="M36" s="37"/>
      <c r="N36" s="37">
        <v>410.4</v>
      </c>
      <c r="O36" s="40">
        <v>68.400000000000006</v>
      </c>
      <c r="P36" s="37">
        <f t="shared" si="4"/>
        <v>410.4</v>
      </c>
      <c r="Q36" s="37">
        <f t="shared" si="5"/>
        <v>27809.490000000013</v>
      </c>
    </row>
    <row r="37" spans="1:17" x14ac:dyDescent="0.2">
      <c r="A37" s="36"/>
      <c r="B37" s="36"/>
      <c r="C37" s="36"/>
      <c r="D37" s="36"/>
      <c r="E37" s="37"/>
      <c r="F37" s="37"/>
      <c r="G37" s="38"/>
      <c r="H37" s="36" t="s">
        <v>64</v>
      </c>
      <c r="I37" s="39">
        <v>1111</v>
      </c>
      <c r="J37" s="37" t="s">
        <v>74</v>
      </c>
      <c r="K37" s="37"/>
      <c r="L37" s="37"/>
      <c r="M37" s="37"/>
      <c r="N37" s="37">
        <v>280</v>
      </c>
      <c r="O37" s="40"/>
      <c r="P37" s="37">
        <f t="shared" si="2"/>
        <v>280</v>
      </c>
      <c r="Q37" s="37">
        <f t="shared" si="5"/>
        <v>27529.490000000013</v>
      </c>
    </row>
    <row r="38" spans="1:17" x14ac:dyDescent="0.2">
      <c r="A38" s="36"/>
      <c r="B38" s="36"/>
      <c r="C38" s="36"/>
      <c r="D38" s="36"/>
      <c r="E38" s="37"/>
      <c r="F38" s="37"/>
      <c r="G38" s="38"/>
      <c r="H38" s="36" t="s">
        <v>64</v>
      </c>
      <c r="I38" s="39">
        <v>1112</v>
      </c>
      <c r="J38" s="37" t="s">
        <v>75</v>
      </c>
      <c r="K38" s="37"/>
      <c r="L38" s="37"/>
      <c r="M38" s="37"/>
      <c r="N38" s="37">
        <v>100</v>
      </c>
      <c r="O38" s="40"/>
      <c r="P38" s="37">
        <f t="shared" si="2"/>
        <v>100</v>
      </c>
      <c r="Q38" s="37">
        <f t="shared" si="5"/>
        <v>27429.490000000013</v>
      </c>
    </row>
    <row r="39" spans="1:17" x14ac:dyDescent="0.2">
      <c r="A39" s="36"/>
      <c r="B39" s="36"/>
      <c r="C39" s="36"/>
      <c r="D39" s="36"/>
      <c r="E39" s="37"/>
      <c r="F39" s="37"/>
      <c r="G39" s="41"/>
      <c r="H39" s="36" t="s">
        <v>64</v>
      </c>
      <c r="I39" s="39">
        <v>1113</v>
      </c>
      <c r="J39" s="23" t="s">
        <v>76</v>
      </c>
      <c r="K39" s="37"/>
      <c r="L39" s="37"/>
      <c r="M39" s="37"/>
      <c r="N39" s="37">
        <v>100</v>
      </c>
      <c r="O39" s="40"/>
      <c r="P39" s="37">
        <f t="shared" si="2"/>
        <v>100</v>
      </c>
      <c r="Q39" s="37">
        <f t="shared" si="5"/>
        <v>27329.490000000013</v>
      </c>
    </row>
    <row r="40" spans="1:17" x14ac:dyDescent="0.2">
      <c r="A40" s="36"/>
      <c r="B40" s="36"/>
      <c r="C40" s="36"/>
      <c r="D40" s="36"/>
      <c r="E40" s="37"/>
      <c r="F40" s="37"/>
      <c r="G40" s="41"/>
      <c r="H40" s="36" t="s">
        <v>64</v>
      </c>
      <c r="I40" s="39">
        <v>1114</v>
      </c>
      <c r="J40" s="23" t="s">
        <v>77</v>
      </c>
      <c r="K40" s="37"/>
      <c r="L40" s="37"/>
      <c r="M40" s="37"/>
      <c r="N40" s="37">
        <v>100</v>
      </c>
      <c r="O40" s="40"/>
      <c r="P40" s="37">
        <f t="shared" si="2"/>
        <v>100</v>
      </c>
      <c r="Q40" s="37">
        <f t="shared" si="5"/>
        <v>27229.490000000013</v>
      </c>
    </row>
    <row r="41" spans="1:17" x14ac:dyDescent="0.2">
      <c r="A41" s="36"/>
      <c r="B41" s="36"/>
      <c r="C41" s="36"/>
      <c r="D41" s="36"/>
      <c r="E41" s="37"/>
      <c r="F41" s="37"/>
      <c r="G41" s="41"/>
      <c r="H41" s="36" t="s">
        <v>64</v>
      </c>
      <c r="I41" s="39">
        <v>1115</v>
      </c>
      <c r="J41" s="23" t="s">
        <v>78</v>
      </c>
      <c r="K41" s="37"/>
      <c r="L41" s="37"/>
      <c r="M41" s="37"/>
      <c r="N41" s="37">
        <v>200</v>
      </c>
      <c r="O41" s="40"/>
      <c r="P41" s="37">
        <f t="shared" si="2"/>
        <v>200</v>
      </c>
      <c r="Q41" s="37">
        <f t="shared" si="5"/>
        <v>27029.490000000013</v>
      </c>
    </row>
    <row r="42" spans="1:17" x14ac:dyDescent="0.2">
      <c r="A42" s="36"/>
      <c r="B42" s="36"/>
      <c r="C42" s="36"/>
      <c r="D42" s="36"/>
      <c r="E42" s="37"/>
      <c r="F42" s="37"/>
      <c r="G42" s="41"/>
      <c r="H42" s="36" t="s">
        <v>64</v>
      </c>
      <c r="I42" s="39">
        <v>1116</v>
      </c>
      <c r="J42" s="23" t="s">
        <v>79</v>
      </c>
      <c r="K42" s="37"/>
      <c r="L42" s="37"/>
      <c r="M42" s="37"/>
      <c r="N42" s="37">
        <v>200</v>
      </c>
      <c r="O42" s="40"/>
      <c r="P42" s="37">
        <f t="shared" si="2"/>
        <v>200</v>
      </c>
      <c r="Q42" s="37">
        <f t="shared" si="5"/>
        <v>26829.490000000013</v>
      </c>
    </row>
    <row r="43" spans="1:17" x14ac:dyDescent="0.2">
      <c r="A43" s="36"/>
      <c r="B43" s="36"/>
      <c r="C43" s="36"/>
      <c r="D43" s="36"/>
      <c r="E43" s="37"/>
      <c r="F43" s="37"/>
      <c r="G43" s="41"/>
      <c r="H43" s="36" t="s">
        <v>64</v>
      </c>
      <c r="I43" s="39">
        <v>1117</v>
      </c>
      <c r="J43" s="16" t="s">
        <v>80</v>
      </c>
      <c r="K43" s="37"/>
      <c r="L43" s="36"/>
      <c r="M43" s="37"/>
      <c r="N43" s="37">
        <v>200</v>
      </c>
      <c r="O43" s="40"/>
      <c r="P43" s="37">
        <f t="shared" si="2"/>
        <v>200</v>
      </c>
      <c r="Q43" s="37">
        <f t="shared" si="5"/>
        <v>26629.490000000013</v>
      </c>
    </row>
    <row r="44" spans="1:17" x14ac:dyDescent="0.2">
      <c r="A44" s="36"/>
      <c r="B44" s="36"/>
      <c r="C44" s="36"/>
      <c r="D44" s="36"/>
      <c r="E44" s="37"/>
      <c r="F44" s="37"/>
      <c r="G44" s="41"/>
      <c r="H44" s="16"/>
      <c r="I44" s="35"/>
      <c r="J44" s="23"/>
      <c r="K44" s="37"/>
      <c r="L44" s="37"/>
      <c r="M44" s="37"/>
      <c r="N44" s="37"/>
      <c r="O44" s="40"/>
      <c r="P44" s="37">
        <f t="shared" si="2"/>
        <v>0</v>
      </c>
      <c r="Q44" s="37">
        <f t="shared" si="5"/>
        <v>26629.490000000013</v>
      </c>
    </row>
    <row r="45" spans="1:17" ht="10.8" thickBot="1" x14ac:dyDescent="0.25">
      <c r="A45" s="36"/>
      <c r="B45" s="36"/>
      <c r="C45" s="36"/>
      <c r="D45" s="36"/>
      <c r="E45" s="37"/>
      <c r="F45" s="37"/>
      <c r="G45" s="41"/>
      <c r="H45" s="16"/>
      <c r="I45" s="35"/>
      <c r="J45" s="23"/>
      <c r="K45" s="37"/>
      <c r="L45" s="37"/>
      <c r="M45" s="37"/>
      <c r="N45" s="37"/>
      <c r="O45" s="40"/>
      <c r="P45" s="37">
        <f t="shared" si="2"/>
        <v>0</v>
      </c>
      <c r="Q45" s="37">
        <f t="shared" si="5"/>
        <v>26629.490000000013</v>
      </c>
    </row>
    <row r="46" spans="1:17" ht="10.8" thickBot="1" x14ac:dyDescent="0.25">
      <c r="A46" s="42" t="s">
        <v>46</v>
      </c>
      <c r="B46" s="43"/>
      <c r="C46" s="44">
        <f>SUM(C5:C45)</f>
        <v>36657.26</v>
      </c>
      <c r="D46" s="44">
        <f>SUM(D5:D45)</f>
        <v>0</v>
      </c>
      <c r="E46" s="44">
        <f>SUM(E5:E45)</f>
        <v>700</v>
      </c>
      <c r="F46" s="44">
        <f>SUM(F5:F45)</f>
        <v>450.32000000000005</v>
      </c>
      <c r="G46" s="45">
        <f>SUM(G5:G45)</f>
        <v>37807.580000000009</v>
      </c>
      <c r="H46" s="46" t="s">
        <v>46</v>
      </c>
      <c r="I46" s="47"/>
      <c r="J46" s="48"/>
      <c r="K46" s="49">
        <f t="shared" ref="K46:P46" si="6">SUM(K5:K45)</f>
        <v>5768.63</v>
      </c>
      <c r="L46" s="44">
        <f t="shared" si="6"/>
        <v>1516.31</v>
      </c>
      <c r="M46" s="50">
        <f t="shared" si="6"/>
        <v>0</v>
      </c>
      <c r="N46" s="44">
        <f t="shared" si="6"/>
        <v>6799.3799999999992</v>
      </c>
      <c r="O46" s="51">
        <f t="shared" si="6"/>
        <v>317.28999999999996</v>
      </c>
      <c r="P46" s="44">
        <f t="shared" si="6"/>
        <v>14084.319999999998</v>
      </c>
      <c r="Q46" s="52">
        <f>SUM(Q45)</f>
        <v>26629.490000000013</v>
      </c>
    </row>
    <row r="47" spans="1:17" ht="14.4" thickBot="1" x14ac:dyDescent="0.35">
      <c r="A47" s="94" t="s">
        <v>47</v>
      </c>
      <c r="B47" s="95"/>
      <c r="C47" s="53"/>
      <c r="D47" s="54"/>
      <c r="E47" s="55"/>
      <c r="F47" s="55"/>
      <c r="G47" s="56">
        <f>SUM(C46:F46)</f>
        <v>37807.58</v>
      </c>
      <c r="H47" s="96" t="s">
        <v>48</v>
      </c>
      <c r="I47" s="96"/>
      <c r="J47" s="57"/>
      <c r="K47" s="58"/>
      <c r="L47" s="58"/>
      <c r="M47" s="58" t="s">
        <v>49</v>
      </c>
      <c r="N47" s="58"/>
      <c r="O47" s="58"/>
      <c r="P47" s="58"/>
      <c r="Q47" s="59">
        <f>SUM(K46:N46)</f>
        <v>14084.32</v>
      </c>
    </row>
    <row r="49" spans="1:17" ht="10.8" thickBot="1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</row>
    <row r="50" spans="1:17" ht="14.4" thickBot="1" x14ac:dyDescent="0.35">
      <c r="A50" s="62" t="s">
        <v>50</v>
      </c>
      <c r="B50" s="63" t="s">
        <v>51</v>
      </c>
      <c r="C50" s="64">
        <v>47435</v>
      </c>
      <c r="D50" s="65" t="s">
        <v>52</v>
      </c>
      <c r="E50" s="66"/>
      <c r="F50" s="67">
        <v>2906.23</v>
      </c>
      <c r="G50" s="68" t="s">
        <v>46</v>
      </c>
      <c r="H50" s="64">
        <f>SUM(C50+F50)</f>
        <v>50341.23</v>
      </c>
      <c r="I50" s="4" t="s">
        <v>26</v>
      </c>
      <c r="J50" s="69"/>
      <c r="K50" s="60"/>
      <c r="L50" s="60" t="s">
        <v>53</v>
      </c>
      <c r="M50" s="60"/>
      <c r="N50" s="60"/>
      <c r="O50" s="60"/>
      <c r="P50" s="61"/>
    </row>
    <row r="51" spans="1:17" ht="15.6" thickBot="1" x14ac:dyDescent="0.3">
      <c r="A51" s="60"/>
      <c r="B51" s="60"/>
      <c r="C51" s="60"/>
      <c r="D51" s="60"/>
      <c r="E51" s="60"/>
      <c r="F51" s="60"/>
      <c r="G51" s="60"/>
      <c r="H51" s="70"/>
      <c r="I51" s="60"/>
      <c r="J51" s="60"/>
      <c r="K51" s="60"/>
      <c r="L51" s="60"/>
      <c r="M51" s="71" t="s">
        <v>26</v>
      </c>
      <c r="N51" s="60"/>
      <c r="O51" s="72"/>
      <c r="P51" s="61"/>
      <c r="Q51" s="61"/>
    </row>
    <row r="52" spans="1:17" x14ac:dyDescent="0.2">
      <c r="A52" s="60"/>
      <c r="B52" s="71" t="s">
        <v>54</v>
      </c>
      <c r="C52" s="73">
        <v>47435</v>
      </c>
      <c r="D52" s="60"/>
      <c r="E52" s="60"/>
      <c r="F52" s="60"/>
      <c r="G52" s="60"/>
      <c r="H52" s="74" t="s">
        <v>55</v>
      </c>
      <c r="I52" s="75"/>
      <c r="J52" s="76">
        <f>SUM(G46)</f>
        <v>37807.580000000009</v>
      </c>
      <c r="K52" s="60"/>
      <c r="L52" s="60"/>
      <c r="M52" s="71" t="s">
        <v>14</v>
      </c>
      <c r="N52" s="60"/>
      <c r="O52" s="77"/>
      <c r="P52" s="60"/>
      <c r="Q52" s="61"/>
    </row>
    <row r="53" spans="1:17" ht="10.8" thickBot="1" x14ac:dyDescent="0.25">
      <c r="A53" s="60"/>
      <c r="B53" s="78" t="s">
        <v>56</v>
      </c>
      <c r="C53" s="79">
        <f>SUM(Q46)</f>
        <v>26629.490000000013</v>
      </c>
      <c r="D53" s="60"/>
      <c r="E53" s="80"/>
      <c r="F53" s="60"/>
      <c r="G53" s="60"/>
      <c r="H53" s="81" t="s">
        <v>57</v>
      </c>
      <c r="I53" s="82"/>
      <c r="J53" s="83">
        <f>SUM(Q47)</f>
        <v>14084.32</v>
      </c>
      <c r="K53" s="60"/>
      <c r="L53" s="60"/>
      <c r="M53" s="84" t="s">
        <v>58</v>
      </c>
      <c r="N53" s="60"/>
      <c r="O53" s="60"/>
      <c r="P53" s="60"/>
      <c r="Q53" s="60"/>
    </row>
    <row r="54" spans="1:17" ht="10.8" thickBot="1" x14ac:dyDescent="0.25">
      <c r="A54" s="60"/>
      <c r="B54" s="85" t="s">
        <v>59</v>
      </c>
      <c r="C54" s="86">
        <f>SUM(C52:C53)</f>
        <v>74064.49000000002</v>
      </c>
      <c r="D54" s="60"/>
      <c r="E54" s="60"/>
      <c r="F54" s="60"/>
      <c r="G54" s="60"/>
      <c r="H54" s="87" t="s">
        <v>60</v>
      </c>
      <c r="I54" s="88"/>
      <c r="J54" s="89">
        <f>SUM(Q4)+C50+G46-P46</f>
        <v>74064.49000000002</v>
      </c>
      <c r="K54" s="60"/>
      <c r="L54" s="60"/>
      <c r="M54" s="84" t="s">
        <v>30</v>
      </c>
      <c r="N54" s="60"/>
      <c r="O54" s="60"/>
      <c r="P54" s="60"/>
      <c r="Q54" s="60"/>
    </row>
    <row r="55" spans="1:17" x14ac:dyDescent="0.2">
      <c r="M55" s="90" t="s">
        <v>61</v>
      </c>
    </row>
    <row r="56" spans="1:17" x14ac:dyDescent="0.2">
      <c r="M56" s="90" t="s">
        <v>33</v>
      </c>
    </row>
    <row r="57" spans="1:17" ht="10.8" thickBot="1" x14ac:dyDescent="0.25">
      <c r="M57" s="91" t="s">
        <v>62</v>
      </c>
    </row>
    <row r="59" spans="1:17" x14ac:dyDescent="0.2">
      <c r="A59" s="4" t="s">
        <v>81</v>
      </c>
      <c r="B59" s="4" t="s">
        <v>82</v>
      </c>
    </row>
    <row r="60" spans="1:17" x14ac:dyDescent="0.2">
      <c r="A60" s="92" t="s">
        <v>83</v>
      </c>
      <c r="B60" s="4" t="s">
        <v>84</v>
      </c>
      <c r="C60" s="93"/>
    </row>
  </sheetData>
  <mergeCells count="2">
    <mergeCell ref="A47:B47"/>
    <mergeCell ref="H47:I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Accts 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Sarah Smith</cp:lastModifiedBy>
  <dcterms:created xsi:type="dcterms:W3CDTF">2015-06-05T18:17:20Z</dcterms:created>
  <dcterms:modified xsi:type="dcterms:W3CDTF">2026-06-24T13:50:59Z</dcterms:modified>
</cp:coreProperties>
</file>